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160107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1" i="1"/>
  <c r="H4" i="1" l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3" i="1"/>
  <c r="C11" i="1"/>
  <c r="B5" i="1"/>
  <c r="C5" i="1" s="1"/>
  <c r="E5" i="1" s="1"/>
  <c r="D4" i="1"/>
  <c r="C4" i="1"/>
  <c r="E4" i="1" s="1"/>
  <c r="B4" i="1"/>
  <c r="E3" i="1"/>
  <c r="C3" i="1"/>
  <c r="B6" i="1" l="1"/>
  <c r="C6" i="1" l="1"/>
  <c r="E6" i="1" s="1"/>
  <c r="B7" i="1"/>
  <c r="C7" i="1" l="1"/>
  <c r="E7" i="1" s="1"/>
  <c r="B8" i="1"/>
  <c r="C8" i="1" l="1"/>
  <c r="E8" i="1" s="1"/>
  <c r="B9" i="1"/>
  <c r="C9" i="1" l="1"/>
  <c r="E9" i="1" s="1"/>
  <c r="B10" i="1"/>
  <c r="C10" i="1" l="1"/>
  <c r="E10" i="1" s="1"/>
  <c r="B11" i="1"/>
  <c r="E11" i="1" l="1"/>
  <c r="B12" i="1"/>
  <c r="C12" i="1" s="1"/>
  <c r="E12" i="1" l="1"/>
  <c r="B13" i="1"/>
  <c r="C13" i="1" l="1"/>
  <c r="E13" i="1" s="1"/>
  <c r="B14" i="1"/>
  <c r="C14" i="1" l="1"/>
  <c r="E14" i="1" s="1"/>
  <c r="B15" i="1"/>
  <c r="C15" i="1" l="1"/>
  <c r="E15" i="1" s="1"/>
  <c r="B16" i="1"/>
  <c r="C16" i="1" l="1"/>
  <c r="E16" i="1" s="1"/>
  <c r="B17" i="1"/>
  <c r="C17" i="1" l="1"/>
  <c r="E17" i="1" s="1"/>
  <c r="B18" i="1"/>
  <c r="C18" i="1" s="1"/>
  <c r="E18" i="1" s="1"/>
  <c r="E20" i="1" s="1"/>
  <c r="E21" i="1" l="1"/>
</calcChain>
</file>

<file path=xl/sharedStrings.xml><?xml version="1.0" encoding="utf-8"?>
<sst xmlns="http://schemas.openxmlformats.org/spreadsheetml/2006/main" count="9" uniqueCount="9">
  <si>
    <t>Date</t>
  </si>
  <si>
    <t>Face Value</t>
  </si>
  <si>
    <t>Cash Flow Div</t>
  </si>
  <si>
    <t>Cash Flow Rdpt</t>
  </si>
  <si>
    <t>Total Cash Flow</t>
  </si>
  <si>
    <t>XIRR</t>
  </si>
  <si>
    <t>Compounded Q'ly</t>
  </si>
  <si>
    <t>Price</t>
  </si>
  <si>
    <t>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</si>
</sst>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DC.PR.C Package Yield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Sheet1!$H$2:$H$21</c:f>
              <c:numCache>
                <c:formatCode>General</c:formatCode>
                <c:ptCount val="20"/>
                <c:pt idx="0">
                  <c:v>16</c:v>
                </c:pt>
                <c:pt idx="1">
                  <c:v>16.100000000000001</c:v>
                </c:pt>
                <c:pt idx="2">
                  <c:v>16.200000000000003</c:v>
                </c:pt>
                <c:pt idx="3">
                  <c:v>16.300000000000004</c:v>
                </c:pt>
                <c:pt idx="4">
                  <c:v>16.400000000000006</c:v>
                </c:pt>
                <c:pt idx="5">
                  <c:v>16.500000000000007</c:v>
                </c:pt>
                <c:pt idx="6">
                  <c:v>16.600000000000009</c:v>
                </c:pt>
                <c:pt idx="7">
                  <c:v>16.70000000000001</c:v>
                </c:pt>
                <c:pt idx="8">
                  <c:v>16.800000000000011</c:v>
                </c:pt>
                <c:pt idx="9">
                  <c:v>16.900000000000013</c:v>
                </c:pt>
                <c:pt idx="10">
                  <c:v>17.000000000000014</c:v>
                </c:pt>
                <c:pt idx="11">
                  <c:v>17.100000000000016</c:v>
                </c:pt>
                <c:pt idx="12">
                  <c:v>17.200000000000017</c:v>
                </c:pt>
                <c:pt idx="13">
                  <c:v>17.300000000000018</c:v>
                </c:pt>
                <c:pt idx="14">
                  <c:v>17.40000000000002</c:v>
                </c:pt>
                <c:pt idx="15">
                  <c:v>17.500000000000021</c:v>
                </c:pt>
                <c:pt idx="16">
                  <c:v>17.600000000000023</c:v>
                </c:pt>
                <c:pt idx="17">
                  <c:v>17.700000000000024</c:v>
                </c:pt>
                <c:pt idx="18">
                  <c:v>17.800000000000026</c:v>
                </c:pt>
                <c:pt idx="19">
                  <c:v>17.900000000000027</c:v>
                </c:pt>
              </c:numCache>
            </c:numRef>
          </c:xVal>
          <c:yVal>
            <c:numRef>
              <c:f>Sheet1!$I$2:$I$21</c:f>
              <c:numCache>
                <c:formatCode>0.00%</c:formatCode>
                <c:ptCount val="20"/>
                <c:pt idx="0">
                  <c:v>0.12470000000000001</c:v>
                </c:pt>
                <c:pt idx="1">
                  <c:v>0.1221</c:v>
                </c:pt>
                <c:pt idx="2">
                  <c:v>0.1195</c:v>
                </c:pt>
                <c:pt idx="3">
                  <c:v>0.1169</c:v>
                </c:pt>
                <c:pt idx="4">
                  <c:v>0.1144</c:v>
                </c:pt>
                <c:pt idx="5">
                  <c:v>0.1119</c:v>
                </c:pt>
                <c:pt idx="6">
                  <c:v>0.1094</c:v>
                </c:pt>
                <c:pt idx="7">
                  <c:v>0.1069</c:v>
                </c:pt>
                <c:pt idx="8">
                  <c:v>0.10440000000000001</c:v>
                </c:pt>
                <c:pt idx="9">
                  <c:v>0.10199999999999999</c:v>
                </c:pt>
                <c:pt idx="10">
                  <c:v>9.9599999999999994E-2</c:v>
                </c:pt>
                <c:pt idx="11">
                  <c:v>9.7199999999999995E-2</c:v>
                </c:pt>
                <c:pt idx="12">
                  <c:v>9.4799999999999995E-2</c:v>
                </c:pt>
                <c:pt idx="13">
                  <c:v>9.2399999999999996E-2</c:v>
                </c:pt>
                <c:pt idx="14">
                  <c:v>9.01E-2</c:v>
                </c:pt>
                <c:pt idx="15">
                  <c:v>8.77E-2</c:v>
                </c:pt>
                <c:pt idx="16">
                  <c:v>8.5400000000000004E-2</c:v>
                </c:pt>
                <c:pt idx="17">
                  <c:v>8.3099999999999993E-2</c:v>
                </c:pt>
                <c:pt idx="18">
                  <c:v>8.0799999999999997E-2</c:v>
                </c:pt>
                <c:pt idx="19">
                  <c:v>7.8600000000000003E-2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390440"/>
        <c:axId val="394816888"/>
      </c:scatterChart>
      <c:valAx>
        <c:axId val="504390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816888"/>
        <c:crosses val="autoZero"/>
        <c:crossBetween val="midCat"/>
      </c:valAx>
      <c:valAx>
        <c:axId val="39481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390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0</xdr:row>
      <xdr:rowOff>85724</xdr:rowOff>
    </xdr:from>
    <xdr:to>
      <xdr:col>19</xdr:col>
      <xdr:colOff>485775</xdr:colOff>
      <xdr:row>25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E2" sqref="E2"/>
    </sheetView>
  </sheetViews>
  <sheetFormatPr defaultRowHeight="15" x14ac:dyDescent="0.25"/>
  <cols>
    <col min="1" max="1" width="10.42578125" bestFit="1" customWidth="1"/>
    <col min="2" max="2" width="12.28515625" customWidth="1"/>
    <col min="3" max="3" width="14.7109375" customWidth="1"/>
    <col min="4" max="4" width="16.140625" customWidth="1"/>
    <col min="5" max="5" width="14.71093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H1" t="s">
        <v>7</v>
      </c>
      <c r="I1" t="s">
        <v>8</v>
      </c>
    </row>
    <row r="2" spans="1:9" x14ac:dyDescent="0.25">
      <c r="A2" s="1">
        <v>42376</v>
      </c>
      <c r="E2">
        <v>-16.600000000000001</v>
      </c>
      <c r="H2">
        <v>16</v>
      </c>
      <c r="I2" s="2">
        <v>0.12470000000000001</v>
      </c>
    </row>
    <row r="3" spans="1:9" x14ac:dyDescent="0.25">
      <c r="A3" s="1">
        <v>42460</v>
      </c>
      <c r="B3">
        <v>17.84</v>
      </c>
      <c r="C3">
        <f>B3*0.075/4</f>
        <v>0.33449999999999996</v>
      </c>
      <c r="D3">
        <v>0</v>
      </c>
      <c r="E3">
        <f>C3+D3</f>
        <v>0.33449999999999996</v>
      </c>
      <c r="H3">
        <f>H2+0.1</f>
        <v>16.100000000000001</v>
      </c>
      <c r="I3" s="2">
        <v>0.1221</v>
      </c>
    </row>
    <row r="4" spans="1:9" x14ac:dyDescent="0.25">
      <c r="A4" s="1">
        <v>42551</v>
      </c>
      <c r="B4">
        <f>B3-D3</f>
        <v>17.84</v>
      </c>
      <c r="C4">
        <f>B4*0.075/4</f>
        <v>0.33449999999999996</v>
      </c>
      <c r="D4">
        <f>0.15*17.84</f>
        <v>2.6759999999999997</v>
      </c>
      <c r="E4">
        <f>C4+D4</f>
        <v>3.0104999999999995</v>
      </c>
      <c r="H4">
        <f t="shared" ref="H4:H21" si="0">H3+0.1</f>
        <v>16.200000000000003</v>
      </c>
      <c r="I4" s="2">
        <v>0.1195</v>
      </c>
    </row>
    <row r="5" spans="1:9" x14ac:dyDescent="0.25">
      <c r="A5" s="1">
        <v>42643</v>
      </c>
      <c r="B5">
        <f t="shared" ref="B5:B18" si="1">B4-D4</f>
        <v>15.164</v>
      </c>
      <c r="C5">
        <f t="shared" ref="C5:C18" si="2">B5*0.075/4</f>
        <v>0.28432499999999999</v>
      </c>
      <c r="D5">
        <v>0</v>
      </c>
      <c r="E5">
        <f t="shared" ref="E5:E18" si="3">C5+D5</f>
        <v>0.28432499999999999</v>
      </c>
      <c r="H5">
        <f t="shared" si="0"/>
        <v>16.300000000000004</v>
      </c>
      <c r="I5" s="2">
        <v>0.1169</v>
      </c>
    </row>
    <row r="6" spans="1:9" x14ac:dyDescent="0.25">
      <c r="A6" s="1">
        <v>42735</v>
      </c>
      <c r="B6">
        <f t="shared" si="1"/>
        <v>15.164</v>
      </c>
      <c r="C6">
        <f t="shared" si="2"/>
        <v>0.28432499999999999</v>
      </c>
      <c r="D6">
        <v>0</v>
      </c>
      <c r="E6">
        <f t="shared" si="3"/>
        <v>0.28432499999999999</v>
      </c>
      <c r="H6">
        <f t="shared" si="0"/>
        <v>16.400000000000006</v>
      </c>
      <c r="I6" s="2">
        <v>0.1144</v>
      </c>
    </row>
    <row r="7" spans="1:9" x14ac:dyDescent="0.25">
      <c r="A7" s="1">
        <v>42825</v>
      </c>
      <c r="B7">
        <f t="shared" si="1"/>
        <v>15.164</v>
      </c>
      <c r="C7">
        <f t="shared" si="2"/>
        <v>0.28432499999999999</v>
      </c>
      <c r="D7">
        <v>0</v>
      </c>
      <c r="E7">
        <f t="shared" si="3"/>
        <v>0.28432499999999999</v>
      </c>
      <c r="H7">
        <f t="shared" si="0"/>
        <v>16.500000000000007</v>
      </c>
      <c r="I7" s="2">
        <v>0.1119</v>
      </c>
    </row>
    <row r="8" spans="1:9" x14ac:dyDescent="0.25">
      <c r="A8" s="1">
        <v>42916</v>
      </c>
      <c r="B8">
        <f t="shared" si="1"/>
        <v>15.164</v>
      </c>
      <c r="C8">
        <f t="shared" si="2"/>
        <v>0.28432499999999999</v>
      </c>
      <c r="D8">
        <v>0</v>
      </c>
      <c r="E8">
        <f t="shared" si="3"/>
        <v>0.28432499999999999</v>
      </c>
      <c r="H8">
        <f t="shared" si="0"/>
        <v>16.600000000000009</v>
      </c>
      <c r="I8" s="2">
        <v>0.1094</v>
      </c>
    </row>
    <row r="9" spans="1:9" x14ac:dyDescent="0.25">
      <c r="A9" s="1">
        <v>43008</v>
      </c>
      <c r="B9">
        <f t="shared" si="1"/>
        <v>15.164</v>
      </c>
      <c r="C9">
        <f t="shared" si="2"/>
        <v>0.28432499999999999</v>
      </c>
      <c r="D9">
        <v>0</v>
      </c>
      <c r="E9">
        <f t="shared" si="3"/>
        <v>0.28432499999999999</v>
      </c>
      <c r="H9">
        <f t="shared" si="0"/>
        <v>16.70000000000001</v>
      </c>
      <c r="I9" s="2">
        <v>0.1069</v>
      </c>
    </row>
    <row r="10" spans="1:9" x14ac:dyDescent="0.25">
      <c r="A10" s="1">
        <v>43100</v>
      </c>
      <c r="B10">
        <f t="shared" si="1"/>
        <v>15.164</v>
      </c>
      <c r="C10">
        <f t="shared" si="2"/>
        <v>0.28432499999999999</v>
      </c>
      <c r="D10">
        <v>0</v>
      </c>
      <c r="E10">
        <f t="shared" si="3"/>
        <v>0.28432499999999999</v>
      </c>
      <c r="H10">
        <f t="shared" si="0"/>
        <v>16.800000000000011</v>
      </c>
      <c r="I10" s="2">
        <v>0.10440000000000001</v>
      </c>
    </row>
    <row r="11" spans="1:9" x14ac:dyDescent="0.25">
      <c r="A11" s="1">
        <v>43131</v>
      </c>
      <c r="B11">
        <f t="shared" si="1"/>
        <v>15.164</v>
      </c>
      <c r="C11">
        <f>B11*0.075/12</f>
        <v>9.4774999999999998E-2</v>
      </c>
      <c r="D11">
        <f>0.17*B11</f>
        <v>2.5778799999999999</v>
      </c>
      <c r="E11">
        <f t="shared" si="3"/>
        <v>2.6726549999999998</v>
      </c>
      <c r="H11">
        <f t="shared" si="0"/>
        <v>16.900000000000013</v>
      </c>
      <c r="I11" s="2">
        <v>0.10199999999999999</v>
      </c>
    </row>
    <row r="12" spans="1:9" x14ac:dyDescent="0.25">
      <c r="A12" s="1">
        <v>43190</v>
      </c>
      <c r="B12">
        <f t="shared" si="1"/>
        <v>12.586119999999999</v>
      </c>
      <c r="C12">
        <f>B12*0.075/6</f>
        <v>0.15732649999999998</v>
      </c>
      <c r="D12">
        <v>0</v>
      </c>
      <c r="E12">
        <f t="shared" si="3"/>
        <v>0.15732649999999998</v>
      </c>
      <c r="H12">
        <f t="shared" si="0"/>
        <v>17.000000000000014</v>
      </c>
      <c r="I12" s="2">
        <v>9.9599999999999994E-2</v>
      </c>
    </row>
    <row r="13" spans="1:9" x14ac:dyDescent="0.25">
      <c r="A13" s="1">
        <v>43281</v>
      </c>
      <c r="B13">
        <f t="shared" si="1"/>
        <v>12.586119999999999</v>
      </c>
      <c r="C13">
        <f t="shared" si="2"/>
        <v>0.23598974999999997</v>
      </c>
      <c r="D13">
        <v>0</v>
      </c>
      <c r="E13">
        <f t="shared" si="3"/>
        <v>0.23598974999999997</v>
      </c>
      <c r="H13">
        <f t="shared" si="0"/>
        <v>17.100000000000016</v>
      </c>
      <c r="I13" s="2">
        <v>9.7199999999999995E-2</v>
      </c>
    </row>
    <row r="14" spans="1:9" x14ac:dyDescent="0.25">
      <c r="A14" s="1">
        <v>43373</v>
      </c>
      <c r="B14">
        <f t="shared" si="1"/>
        <v>12.586119999999999</v>
      </c>
      <c r="C14">
        <f t="shared" si="2"/>
        <v>0.23598974999999997</v>
      </c>
      <c r="D14">
        <v>0</v>
      </c>
      <c r="E14">
        <f t="shared" si="3"/>
        <v>0.23598974999999997</v>
      </c>
      <c r="H14">
        <f t="shared" si="0"/>
        <v>17.200000000000017</v>
      </c>
      <c r="I14" s="2">
        <v>9.4799999999999995E-2</v>
      </c>
    </row>
    <row r="15" spans="1:9" x14ac:dyDescent="0.25">
      <c r="A15" s="1">
        <v>43373</v>
      </c>
      <c r="B15">
        <f t="shared" si="1"/>
        <v>12.586119999999999</v>
      </c>
      <c r="C15">
        <f t="shared" si="2"/>
        <v>0.23598974999999997</v>
      </c>
      <c r="D15">
        <v>0</v>
      </c>
      <c r="E15">
        <f t="shared" si="3"/>
        <v>0.23598974999999997</v>
      </c>
      <c r="H15">
        <f t="shared" si="0"/>
        <v>17.300000000000018</v>
      </c>
      <c r="I15" s="2">
        <v>9.2399999999999996E-2</v>
      </c>
    </row>
    <row r="16" spans="1:9" x14ac:dyDescent="0.25">
      <c r="A16" s="1">
        <v>43465</v>
      </c>
      <c r="B16">
        <f t="shared" si="1"/>
        <v>12.586119999999999</v>
      </c>
      <c r="C16">
        <f t="shared" si="2"/>
        <v>0.23598974999999997</v>
      </c>
      <c r="D16">
        <v>0</v>
      </c>
      <c r="E16">
        <f t="shared" si="3"/>
        <v>0.23598974999999997</v>
      </c>
      <c r="H16">
        <f t="shared" si="0"/>
        <v>17.40000000000002</v>
      </c>
      <c r="I16" s="2">
        <v>9.01E-2</v>
      </c>
    </row>
    <row r="17" spans="1:9" x14ac:dyDescent="0.25">
      <c r="A17" s="1">
        <v>43555</v>
      </c>
      <c r="B17">
        <f t="shared" si="1"/>
        <v>12.586119999999999</v>
      </c>
      <c r="C17">
        <f t="shared" si="2"/>
        <v>0.23598974999999997</v>
      </c>
      <c r="D17">
        <v>0</v>
      </c>
      <c r="E17">
        <f t="shared" si="3"/>
        <v>0.23598974999999997</v>
      </c>
      <c r="H17">
        <f t="shared" si="0"/>
        <v>17.500000000000021</v>
      </c>
      <c r="I17" s="2">
        <v>8.77E-2</v>
      </c>
    </row>
    <row r="18" spans="1:9" x14ac:dyDescent="0.25">
      <c r="A18" s="1">
        <v>43646</v>
      </c>
      <c r="B18">
        <f t="shared" si="1"/>
        <v>12.586119999999999</v>
      </c>
      <c r="C18">
        <f t="shared" si="2"/>
        <v>0.23598974999999997</v>
      </c>
      <c r="D18">
        <f>17.84-SUM(D3:D17)</f>
        <v>12.586120000000001</v>
      </c>
      <c r="E18">
        <f t="shared" si="3"/>
        <v>12.822109750000001</v>
      </c>
      <c r="H18">
        <f t="shared" si="0"/>
        <v>17.600000000000023</v>
      </c>
      <c r="I18" s="2">
        <v>8.5400000000000004E-2</v>
      </c>
    </row>
    <row r="19" spans="1:9" x14ac:dyDescent="0.25">
      <c r="H19">
        <f t="shared" si="0"/>
        <v>17.700000000000024</v>
      </c>
      <c r="I19" s="2">
        <v>8.3099999999999993E-2</v>
      </c>
    </row>
    <row r="20" spans="1:9" x14ac:dyDescent="0.25">
      <c r="D20" t="s">
        <v>5</v>
      </c>
      <c r="E20" s="2">
        <f>XIRR(E2:E18, A2:A18)</f>
        <v>0.11394414305686951</v>
      </c>
      <c r="H20">
        <f t="shared" si="0"/>
        <v>17.800000000000026</v>
      </c>
      <c r="I20" s="2">
        <v>8.0799999999999997E-2</v>
      </c>
    </row>
    <row r="21" spans="1:9" x14ac:dyDescent="0.25">
      <c r="D21" t="s">
        <v>6</v>
      </c>
      <c r="E21" s="2">
        <f>((1+E20)^(1/4)-1)*4</f>
        <v>0.10937566630712769</v>
      </c>
      <c r="H21">
        <f t="shared" si="0"/>
        <v>17.900000000000027</v>
      </c>
      <c r="I21" s="2">
        <v>7.8600000000000003E-2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jiHymas</dc:creator>
  <cp:lastModifiedBy>jiHymas</cp:lastModifiedBy>
  <dcterms:created xsi:type="dcterms:W3CDTF">2016-01-08T05:53:10Z</dcterms:created>
  <dcterms:modified xsi:type="dcterms:W3CDTF">2016-01-08T09:05:23Z</dcterms:modified>
</cp:coreProperties>
</file>