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<sst xmlns="http://schemas.openxmlformats.org/spreadsheetml/2006/main" count="9" uniqueCount="9">
  <si>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Date</t>
  </si>
  <si>
    <t>Face Value</t>
  </si>
  <si>
    <t>Cash Flow Div</t>
  </si>
  <si>
    <t>Cash Flow Rdpt</t>
  </si>
  <si>
    <t>Total Cash Flow</t>
  </si>
  <si>
    <t>XIRR</t>
  </si>
  <si>
    <t>Compounded Q'ly</t>
  </si>
  <si>
    <t>Price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</si>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</sst>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DC.PR.C Package Yield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Sheet1!$H$2:$H$21</c:f>
              <c:numCache/>
            </c:numRef>
          </c:xVal>
          <c:yVal>
            <c:numRef>
              <c:f>Sheet1!$I$2:$I$21</c:f>
              <c:numCache/>
            </c:numRef>
          </c:yVal>
          <c:smooth val="0"/>
        </c:ser>
        <c:axId val="63208142"/>
        <c:axId val="32002367"/>
      </c:scatterChart>
      <c:valAx>
        <c:axId val="6320814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002367"/>
        <c:crosses val="autoZero"/>
        <c:crossBetween val="midCat"/>
        <c:dispUnits/>
      </c:valAx>
      <c:valAx>
        <c:axId val="320023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2081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85725</xdr:rowOff>
    </xdr:from>
    <xdr:to>
      <xdr:col>19</xdr:col>
      <xdr:colOff>485775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7153275" y="85725"/>
        <a:ext cx="6419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1">
      <selection activeCell="E2" sqref="E2"/>
    </sheetView>
  </sheetViews>
  <sheetFormatPr defaultColWidth="9.140625" defaultRowHeight="15"/>
  <cols>
    <col min="1" max="1" width="10.421875" style="0" bestFit="1" customWidth="1"/>
    <col min="2" max="2" width="12.28125" style="0" customWidth="1"/>
    <col min="3" max="3" width="14.7109375" style="0" customWidth="1"/>
    <col min="4" max="4" width="16.140625" style="0" customWidth="1"/>
    <col min="5" max="5" width="14.71093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7</v>
      </c>
      <c r="I1" t="s">
        <v>8</v>
      </c>
    </row>
    <row r="2" spans="1:9" ht="15">
      <c r="A2" s="1">
        <v>42376</v>
      </c>
      <c r="E2">
        <v>-16.6</v>
      </c>
      <c r="H2">
        <v>16</v>
      </c>
      <c r="I2" s="2">
        <v>0.1247</v>
      </c>
    </row>
    <row r="3" spans="1:9" ht="15">
      <c r="A3" s="1">
        <v>42460</v>
      </c>
      <c r="B3">
        <v>17.84</v>
      </c>
      <c r="C3">
        <f>B3*0.075/4</f>
        <v>0.33449999999999996</v>
      </c>
      <c r="D3">
        <v>0</v>
      </c>
      <c r="E3">
        <f>C3+D3</f>
        <v>0.33449999999999996</v>
      </c>
      <c r="H3">
        <f>H2+0.1</f>
        <v>16.1</v>
      </c>
      <c r="I3" s="2">
        <v>0.1221</v>
      </c>
    </row>
    <row r="4" spans="1:9" ht="15">
      <c r="A4" s="1">
        <v>42551</v>
      </c>
      <c r="B4">
        <f>B3-D3</f>
        <v>17.84</v>
      </c>
      <c r="C4">
        <f>B4*0.075/4</f>
        <v>0.33449999999999996</v>
      </c>
      <c r="D4">
        <f>0.15*17.84</f>
        <v>2.6759999999999997</v>
      </c>
      <c r="E4">
        <f>C4+D4</f>
        <v>3.0104999999999995</v>
      </c>
      <c r="H4">
        <f aca="true" t="shared" si="0" ref="H4:H21">H3+0.1</f>
        <v>16.200000000000003</v>
      </c>
      <c r="I4" s="2">
        <v>0.1195</v>
      </c>
    </row>
    <row r="5" spans="1:9" ht="15">
      <c r="A5" s="1">
        <v>42643</v>
      </c>
      <c r="B5">
        <f aca="true" t="shared" si="1" ref="B5:B18">B4-D4</f>
        <v>15.164</v>
      </c>
      <c r="C5">
        <f aca="true" t="shared" si="2" ref="C5:C18">B5*0.075/4</f>
        <v>0.284325</v>
      </c>
      <c r="D5">
        <v>0</v>
      </c>
      <c r="E5">
        <f aca="true" t="shared" si="3" ref="E5:E18">C5+D5</f>
        <v>0.284325</v>
      </c>
      <c r="H5">
        <f t="shared" si="0"/>
        <v>16.300000000000004</v>
      </c>
      <c r="I5" s="2">
        <v>0.1169</v>
      </c>
    </row>
    <row r="6" spans="1:9" ht="15">
      <c r="A6" s="1">
        <v>42735</v>
      </c>
      <c r="B6">
        <f t="shared" si="1"/>
        <v>15.164</v>
      </c>
      <c r="C6">
        <f t="shared" si="2"/>
        <v>0.284325</v>
      </c>
      <c r="D6">
        <v>0</v>
      </c>
      <c r="E6">
        <f t="shared" si="3"/>
        <v>0.284325</v>
      </c>
      <c r="H6">
        <f t="shared" si="0"/>
        <v>16.400000000000006</v>
      </c>
      <c r="I6" s="2">
        <v>0.1144</v>
      </c>
    </row>
    <row r="7" spans="1:9" ht="15">
      <c r="A7" s="1">
        <v>42825</v>
      </c>
      <c r="B7">
        <f t="shared" si="1"/>
        <v>15.164</v>
      </c>
      <c r="C7">
        <f t="shared" si="2"/>
        <v>0.284325</v>
      </c>
      <c r="D7">
        <v>0</v>
      </c>
      <c r="E7">
        <f t="shared" si="3"/>
        <v>0.284325</v>
      </c>
      <c r="H7">
        <f t="shared" si="0"/>
        <v>16.500000000000007</v>
      </c>
      <c r="I7" s="2">
        <v>0.1119</v>
      </c>
    </row>
    <row r="8" spans="1:9" ht="15">
      <c r="A8" s="1">
        <v>42916</v>
      </c>
      <c r="B8">
        <f t="shared" si="1"/>
        <v>15.164</v>
      </c>
      <c r="C8">
        <f t="shared" si="2"/>
        <v>0.284325</v>
      </c>
      <c r="D8">
        <v>0</v>
      </c>
      <c r="E8">
        <f t="shared" si="3"/>
        <v>0.284325</v>
      </c>
      <c r="H8">
        <f t="shared" si="0"/>
        <v>16.60000000000001</v>
      </c>
      <c r="I8" s="2">
        <v>0.1094</v>
      </c>
    </row>
    <row r="9" spans="1:9" ht="15">
      <c r="A9" s="1">
        <v>43008</v>
      </c>
      <c r="B9">
        <f t="shared" si="1"/>
        <v>15.164</v>
      </c>
      <c r="C9">
        <f t="shared" si="2"/>
        <v>0.284325</v>
      </c>
      <c r="D9">
        <v>0</v>
      </c>
      <c r="E9">
        <f t="shared" si="3"/>
        <v>0.284325</v>
      </c>
      <c r="H9">
        <f t="shared" si="0"/>
        <v>16.70000000000001</v>
      </c>
      <c r="I9" s="2">
        <v>0.1069</v>
      </c>
    </row>
    <row r="10" spans="1:9" ht="15">
      <c r="A10" s="1">
        <v>43100</v>
      </c>
      <c r="B10">
        <f t="shared" si="1"/>
        <v>15.164</v>
      </c>
      <c r="C10">
        <f t="shared" si="2"/>
        <v>0.284325</v>
      </c>
      <c r="D10">
        <v>0</v>
      </c>
      <c r="E10">
        <f t="shared" si="3"/>
        <v>0.284325</v>
      </c>
      <c r="H10">
        <f t="shared" si="0"/>
        <v>16.80000000000001</v>
      </c>
      <c r="I10" s="2">
        <v>0.1044</v>
      </c>
    </row>
    <row r="11" spans="1:9" ht="15">
      <c r="A11" s="1">
        <v>43131</v>
      </c>
      <c r="B11">
        <f t="shared" si="1"/>
        <v>15.164</v>
      </c>
      <c r="C11">
        <f>B11*0.075/12</f>
        <v>0.094775</v>
      </c>
      <c r="D11">
        <f>0.17*B11</f>
        <v>2.57788</v>
      </c>
      <c r="E11">
        <f t="shared" si="3"/>
        <v>2.672655</v>
      </c>
      <c r="H11">
        <f t="shared" si="0"/>
        <v>16.900000000000013</v>
      </c>
      <c r="I11" s="2">
        <v>0.102</v>
      </c>
    </row>
    <row r="12" spans="1:9" ht="15">
      <c r="A12" s="1">
        <v>43190</v>
      </c>
      <c r="B12">
        <f t="shared" si="1"/>
        <v>12.58612</v>
      </c>
      <c r="C12">
        <f>B12*0.075/6</f>
        <v>0.15732649999999998</v>
      </c>
      <c r="D12">
        <v>0</v>
      </c>
      <c r="E12">
        <f t="shared" si="3"/>
        <v>0.15732649999999998</v>
      </c>
      <c r="H12">
        <f t="shared" si="0"/>
        <v>17.000000000000014</v>
      </c>
      <c r="I12" s="2">
        <v>0.0996</v>
      </c>
    </row>
    <row r="13" spans="1:9" ht="15">
      <c r="A13" s="1">
        <v>43281</v>
      </c>
      <c r="B13">
        <f t="shared" si="1"/>
        <v>12.58612</v>
      </c>
      <c r="C13">
        <f t="shared" si="2"/>
        <v>0.23598974999999997</v>
      </c>
      <c r="D13">
        <v>0</v>
      </c>
      <c r="E13">
        <f t="shared" si="3"/>
        <v>0.23598974999999997</v>
      </c>
      <c r="H13">
        <f t="shared" si="0"/>
        <v>17.100000000000016</v>
      </c>
      <c r="I13" s="2">
        <v>0.0972</v>
      </c>
    </row>
    <row r="14" spans="1:9" ht="15">
      <c r="A14" s="1">
        <v>43373</v>
      </c>
      <c r="B14">
        <f t="shared" si="1"/>
        <v>12.58612</v>
      </c>
      <c r="C14">
        <f t="shared" si="2"/>
        <v>0.23598974999999997</v>
      </c>
      <c r="D14">
        <v>0</v>
      </c>
      <c r="E14">
        <f t="shared" si="3"/>
        <v>0.23598974999999997</v>
      </c>
      <c r="H14">
        <f t="shared" si="0"/>
        <v>17.200000000000017</v>
      </c>
      <c r="I14" s="2">
        <v>0.0948</v>
      </c>
    </row>
    <row r="15" spans="1:9" ht="15">
      <c r="A15" s="1">
        <v>43373</v>
      </c>
      <c r="B15">
        <f t="shared" si="1"/>
        <v>12.58612</v>
      </c>
      <c r="C15">
        <f t="shared" si="2"/>
        <v>0.23598974999999997</v>
      </c>
      <c r="D15">
        <v>0</v>
      </c>
      <c r="E15">
        <f t="shared" si="3"/>
        <v>0.23598974999999997</v>
      </c>
      <c r="H15">
        <f t="shared" si="0"/>
        <v>17.30000000000002</v>
      </c>
      <c r="I15" s="2">
        <v>0.0924</v>
      </c>
    </row>
    <row r="16" spans="1:9" ht="15">
      <c r="A16" s="1">
        <v>43465</v>
      </c>
      <c r="B16">
        <f t="shared" si="1"/>
        <v>12.58612</v>
      </c>
      <c r="C16">
        <f t="shared" si="2"/>
        <v>0.23598974999999997</v>
      </c>
      <c r="D16">
        <v>0</v>
      </c>
      <c r="E16">
        <f t="shared" si="3"/>
        <v>0.23598974999999997</v>
      </c>
      <c r="H16">
        <f t="shared" si="0"/>
        <v>17.40000000000002</v>
      </c>
      <c r="I16" s="2">
        <v>0.0901</v>
      </c>
    </row>
    <row r="17" spans="1:9" ht="15">
      <c r="A17" s="1">
        <v>43555</v>
      </c>
      <c r="B17">
        <f t="shared" si="1"/>
        <v>12.58612</v>
      </c>
      <c r="C17">
        <f t="shared" si="2"/>
        <v>0.23598974999999997</v>
      </c>
      <c r="D17">
        <v>0</v>
      </c>
      <c r="E17">
        <f t="shared" si="3"/>
        <v>0.23598974999999997</v>
      </c>
      <c r="H17">
        <f t="shared" si="0"/>
        <v>17.50000000000002</v>
      </c>
      <c r="I17" s="2">
        <v>0.0877</v>
      </c>
    </row>
    <row r="18" spans="1:9" ht="15">
      <c r="A18" s="1">
        <v>43646</v>
      </c>
      <c r="B18">
        <f t="shared" si="1"/>
        <v>12.58612</v>
      </c>
      <c r="C18">
        <f t="shared" si="2"/>
        <v>0.23598974999999997</v>
      </c>
      <c r="D18">
        <f>17.84-SUM(D3:D17)</f>
        <v>12.586120000000001</v>
      </c>
      <c r="E18">
        <f t="shared" si="3"/>
        <v>12.822109750000001</v>
      </c>
      <c r="H18">
        <f t="shared" si="0"/>
        <v>17.600000000000023</v>
      </c>
      <c r="I18" s="2">
        <v>0.0854</v>
      </c>
    </row>
    <row r="19" spans="8:9" ht="15">
      <c r="H19">
        <f t="shared" si="0"/>
        <v>17.700000000000024</v>
      </c>
      <c r="I19" s="2">
        <v>0.0831</v>
      </c>
    </row>
    <row r="20" spans="4:9" ht="15">
      <c r="D20" t="s">
        <v>5</v>
      </c>
      <c r="E20" s="2">
        <f>XIRR(E2:E18,A2:A18)</f>
        <v>0.1139441430568695</v>
      </c>
      <c r="H20">
        <f t="shared" si="0"/>
        <v>17.800000000000026</v>
      </c>
      <c r="I20" s="2">
        <v>0.0808</v>
      </c>
    </row>
    <row r="21" spans="4:9" ht="15">
      <c r="D21" t="s">
        <v>6</v>
      </c>
      <c r="E21" s="2">
        <f>((1+E20)^(1/4)-1)*4</f>
        <v>0.1093756663071277</v>
      </c>
      <c r="H21">
        <f t="shared" si="0"/>
        <v>17.900000000000027</v>
      </c>
      <c r="I21" s="2">
        <v>0.0786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jiHymas</dc:creator>
  <cp:keywords/>
  <dc:description/>
  <cp:lastModifiedBy>jiHymas</cp:lastModifiedBy>
  <dcterms:created xsi:type="dcterms:W3CDTF">2016-01-08T05:53:10Z</dcterms:created>
  <dcterms:modified xsi:type="dcterms:W3CDTF">2016-01-08T09:05:23Z</dcterms:modified>
  <cp:category/>
  <cp:version/>
  <cp:contentType/>
  <cp:contentStatus/>
</cp:coreProperties>
</file>